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235" windowHeight="8700" activeTab="0"/>
  </bookViews>
  <sheets>
    <sheet name="Diagram1" sheetId="1" r:id="rId1"/>
    <sheet name="Diagram2" sheetId="2" r:id="rId2"/>
    <sheet name="Ark1" sheetId="3" r:id="rId3"/>
    <sheet name="Ark2" sheetId="4" r:id="rId4"/>
    <sheet name="Ark3" sheetId="5" r:id="rId5"/>
  </sheets>
  <definedNames/>
  <calcPr fullCalcOnLoad="1"/>
</workbook>
</file>

<file path=xl/sharedStrings.xml><?xml version="1.0" encoding="utf-8"?>
<sst xmlns="http://schemas.openxmlformats.org/spreadsheetml/2006/main" count="33" uniqueCount="21">
  <si>
    <t>Svæveflyvning</t>
  </si>
  <si>
    <t>Årlig kontingent</t>
  </si>
  <si>
    <t>10st/ 5t</t>
  </si>
  <si>
    <t>20st/10t</t>
  </si>
  <si>
    <t>30st/15t</t>
  </si>
  <si>
    <t>40st/20t</t>
  </si>
  <si>
    <t>50st/25t</t>
  </si>
  <si>
    <t>Aktiv 1</t>
  </si>
  <si>
    <t>Aktiv 2</t>
  </si>
  <si>
    <t>Aktiv 3</t>
  </si>
  <si>
    <t>TMG/ MOFA</t>
  </si>
  <si>
    <t>20 t</t>
  </si>
  <si>
    <t>5 t</t>
  </si>
  <si>
    <t>10 t</t>
  </si>
  <si>
    <t>15 t</t>
  </si>
  <si>
    <t>25 t</t>
  </si>
  <si>
    <t>DEBATOPLÆG</t>
  </si>
  <si>
    <t>Startafgift</t>
  </si>
  <si>
    <t>Minutafgift</t>
  </si>
  <si>
    <t>Kontingent</t>
  </si>
  <si>
    <t>Tachoafgift pr. time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</si>
</sst>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Sammenligning udgift svæveflyvning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Ark1!$A$10</c:f>
              <c:strCache>
                <c:ptCount val="1"/>
                <c:pt idx="0">
                  <c:v>Aktiv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Ark1!$B$8:$G$9</c:f>
              <c:multiLvlStrCache>
                <c:ptCount val="6"/>
                <c:lvl>
                  <c:pt idx="0">
                    <c:v>Årlig kontingent</c:v>
                  </c:pt>
                  <c:pt idx="1">
                    <c:v>10st/ 5t</c:v>
                  </c:pt>
                  <c:pt idx="2">
                    <c:v>20st/10t</c:v>
                  </c:pt>
                  <c:pt idx="3">
                    <c:v>30st/15t</c:v>
                  </c:pt>
                  <c:pt idx="4">
                    <c:v>40st/20t</c:v>
                  </c:pt>
                  <c:pt idx="5">
                    <c:v>50st/25t</c:v>
                  </c:pt>
                </c:lvl>
              </c:multiLvlStrCache>
            </c:multiLvlStrRef>
          </c:cat>
          <c:val>
            <c:numRef>
              <c:f>Ark1!$B$10:$G$10</c:f>
              <c:numCache>
                <c:ptCount val="6"/>
                <c:pt idx="0">
                  <c:v>6840</c:v>
                </c:pt>
                <c:pt idx="1">
                  <c:v>6840</c:v>
                </c:pt>
                <c:pt idx="2">
                  <c:v>6840</c:v>
                </c:pt>
                <c:pt idx="3">
                  <c:v>6840</c:v>
                </c:pt>
                <c:pt idx="4">
                  <c:v>6840</c:v>
                </c:pt>
                <c:pt idx="5">
                  <c:v>6840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Ark1!$A$11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Ark1!$B$8:$G$9</c:f>
              <c:multiLvlStrCache>
                <c:ptCount val="6"/>
                <c:lvl>
                  <c:pt idx="0">
                    <c:v>Årlig kontingent</c:v>
                  </c:pt>
                  <c:pt idx="1">
                    <c:v>10st/ 5t</c:v>
                  </c:pt>
                  <c:pt idx="2">
                    <c:v>20st/10t</c:v>
                  </c:pt>
                  <c:pt idx="3">
                    <c:v>30st/15t</c:v>
                  </c:pt>
                  <c:pt idx="4">
                    <c:v>40st/20t</c:v>
                  </c:pt>
                  <c:pt idx="5">
                    <c:v>50st/25t</c:v>
                  </c:pt>
                </c:lvl>
              </c:multiLvlStrCache>
            </c:multiLvlStrRef>
          </c:cat>
          <c:val>
            <c:numRef>
              <c:f>Ark1!$B$11:$G$11</c:f>
              <c:numCache>
                <c:ptCount val="6"/>
              </c:numCache>
            </c:numRef>
          </c:val>
          <c:smooth val="0"/>
        </c:ser>
        <c:ser>
          <c:idx val="2"/>
          <c:order val="2"/>
          <c:tx>
            <c:strRef>
              <c:f>Ark1!$A$12</c:f>
              <c:strCache>
                <c:ptCount val="1"/>
                <c:pt idx="0">
                  <c:v>Aktiv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Ark1!$B$8:$G$9</c:f>
              <c:multiLvlStrCache>
                <c:ptCount val="6"/>
                <c:lvl>
                  <c:pt idx="0">
                    <c:v>Årlig kontingent</c:v>
                  </c:pt>
                  <c:pt idx="1">
                    <c:v>10st/ 5t</c:v>
                  </c:pt>
                  <c:pt idx="2">
                    <c:v>20st/10t</c:v>
                  </c:pt>
                  <c:pt idx="3">
                    <c:v>30st/15t</c:v>
                  </c:pt>
                  <c:pt idx="4">
                    <c:v>40st/20t</c:v>
                  </c:pt>
                  <c:pt idx="5">
                    <c:v>50st/25t</c:v>
                  </c:pt>
                </c:lvl>
              </c:multiLvlStrCache>
            </c:multiLvlStrRef>
          </c:cat>
          <c:val>
            <c:numRef>
              <c:f>Ark1!$B$12:$G$12</c:f>
              <c:numCache>
                <c:ptCount val="6"/>
                <c:pt idx="0">
                  <c:v>2940</c:v>
                </c:pt>
                <c:pt idx="1">
                  <c:v>5040</c:v>
                </c:pt>
                <c:pt idx="2">
                  <c:v>7140</c:v>
                </c:pt>
                <c:pt idx="3">
                  <c:v>9240</c:v>
                </c:pt>
                <c:pt idx="4">
                  <c:v>11340</c:v>
                </c:pt>
                <c:pt idx="5">
                  <c:v>13440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Ark1!$A$13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Ark1!$B$8:$G$9</c:f>
              <c:multiLvlStrCache>
                <c:ptCount val="6"/>
                <c:lvl>
                  <c:pt idx="0">
                    <c:v>Årlig kontingent</c:v>
                  </c:pt>
                  <c:pt idx="1">
                    <c:v>10st/ 5t</c:v>
                  </c:pt>
                  <c:pt idx="2">
                    <c:v>20st/10t</c:v>
                  </c:pt>
                  <c:pt idx="3">
                    <c:v>30st/15t</c:v>
                  </c:pt>
                  <c:pt idx="4">
                    <c:v>40st/20t</c:v>
                  </c:pt>
                  <c:pt idx="5">
                    <c:v>50st/25t</c:v>
                  </c:pt>
                </c:lvl>
              </c:multiLvlStrCache>
            </c:multiLvlStrRef>
          </c:cat>
          <c:val>
            <c:numRef>
              <c:f>Ark1!$B$13:$G$13</c:f>
              <c:numCache>
                <c:ptCount val="6"/>
              </c:numCache>
            </c:numRef>
          </c:val>
          <c:smooth val="0"/>
        </c:ser>
        <c:ser>
          <c:idx val="4"/>
          <c:order val="4"/>
          <c:tx>
            <c:strRef>
              <c:f>Ark1!$A$14</c:f>
              <c:strCache>
                <c:ptCount val="1"/>
                <c:pt idx="0">
                  <c:v>Aktiv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Ark1!$B$8:$G$9</c:f>
              <c:multiLvlStrCache>
                <c:ptCount val="6"/>
                <c:lvl>
                  <c:pt idx="0">
                    <c:v>Årlig kontingent</c:v>
                  </c:pt>
                  <c:pt idx="1">
                    <c:v>10st/ 5t</c:v>
                  </c:pt>
                  <c:pt idx="2">
                    <c:v>20st/10t</c:v>
                  </c:pt>
                  <c:pt idx="3">
                    <c:v>30st/15t</c:v>
                  </c:pt>
                  <c:pt idx="4">
                    <c:v>40st/20t</c:v>
                  </c:pt>
                  <c:pt idx="5">
                    <c:v>50st/25t</c:v>
                  </c:pt>
                </c:lvl>
              </c:multiLvlStrCache>
            </c:multiLvlStrRef>
          </c:cat>
          <c:val>
            <c:numRef>
              <c:f>Ark1!$B$14:$G$14</c:f>
              <c:numCache>
                <c:ptCount val="6"/>
                <c:pt idx="0">
                  <c:v>500</c:v>
                </c:pt>
                <c:pt idx="1">
                  <c:v>4750</c:v>
                </c:pt>
                <c:pt idx="2">
                  <c:v>9000</c:v>
                </c:pt>
                <c:pt idx="3">
                  <c:v>13250</c:v>
                </c:pt>
                <c:pt idx="4">
                  <c:v>17500</c:v>
                </c:pt>
                <c:pt idx="5">
                  <c:v>21750</c:v>
                </c:pt>
              </c:numCache>
            </c:numRef>
          </c:val>
          <c:smooth val="0"/>
        </c:ser>
        <c:axId val="36447433"/>
        <c:axId val="59591442"/>
      </c:lineChart>
      <c:catAx>
        <c:axId val="36447433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59591442"/>
        <c:crosses val="autoZero"/>
        <c:auto val="1"/>
        <c:lblOffset val="100"/>
        <c:noMultiLvlLbl val="0"/>
      </c:catAx>
      <c:valAx>
        <c:axId val="59591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4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Sammenligning udgift TMG/MOFA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Ark1!$A$25</c:f>
              <c:strCache>
                <c:ptCount val="1"/>
                <c:pt idx="0">
                  <c:v>Aktiv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Ark1!$B$23:$G$24</c:f>
              <c:multiLvlStrCache>
                <c:ptCount val="6"/>
                <c:lvl>
                  <c:pt idx="0">
                    <c:v>Årlig kontingent</c:v>
                  </c:pt>
                  <c:pt idx="1">
                    <c:v>5 t</c:v>
                  </c:pt>
                  <c:pt idx="2">
                    <c:v>10 t</c:v>
                  </c:pt>
                  <c:pt idx="3">
                    <c:v>15 t</c:v>
                  </c:pt>
                  <c:pt idx="4">
                    <c:v>20 t</c:v>
                  </c:pt>
                  <c:pt idx="5">
                    <c:v>25 t</c:v>
                  </c:pt>
                </c:lvl>
              </c:multiLvlStrCache>
            </c:multiLvlStrRef>
          </c:cat>
          <c:val>
            <c:numRef>
              <c:f>Ark1!$B$25:$G$25</c:f>
              <c:numCache>
                <c:ptCount val="6"/>
                <c:pt idx="0">
                  <c:v>6840</c:v>
                </c:pt>
                <c:pt idx="1">
                  <c:v>8715</c:v>
                </c:pt>
                <c:pt idx="2">
                  <c:v>10590</c:v>
                </c:pt>
                <c:pt idx="3">
                  <c:v>12465</c:v>
                </c:pt>
                <c:pt idx="4">
                  <c:v>14340</c:v>
                </c:pt>
                <c:pt idx="5">
                  <c:v>16215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Ark1!$A$26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Ark1!$B$23:$G$24</c:f>
              <c:multiLvlStrCache>
                <c:ptCount val="6"/>
                <c:lvl>
                  <c:pt idx="0">
                    <c:v>Årlig kontingent</c:v>
                  </c:pt>
                  <c:pt idx="1">
                    <c:v>5 t</c:v>
                  </c:pt>
                  <c:pt idx="2">
                    <c:v>10 t</c:v>
                  </c:pt>
                  <c:pt idx="3">
                    <c:v>15 t</c:v>
                  </c:pt>
                  <c:pt idx="4">
                    <c:v>20 t</c:v>
                  </c:pt>
                  <c:pt idx="5">
                    <c:v>25 t</c:v>
                  </c:pt>
                </c:lvl>
              </c:multiLvlStrCache>
            </c:multiLvlStrRef>
          </c:cat>
          <c:val>
            <c:numRef>
              <c:f>Ark1!$B$26:$G$26</c:f>
              <c:numCache>
                <c:ptCount val="6"/>
              </c:numCache>
            </c:numRef>
          </c:val>
          <c:smooth val="0"/>
        </c:ser>
        <c:ser>
          <c:idx val="2"/>
          <c:order val="2"/>
          <c:tx>
            <c:strRef>
              <c:f>Ark1!$A$27</c:f>
              <c:strCache>
                <c:ptCount val="1"/>
                <c:pt idx="0">
                  <c:v>Aktiv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Ark1!$B$23:$G$24</c:f>
              <c:multiLvlStrCache>
                <c:ptCount val="6"/>
                <c:lvl>
                  <c:pt idx="0">
                    <c:v>Årlig kontingent</c:v>
                  </c:pt>
                  <c:pt idx="1">
                    <c:v>5 t</c:v>
                  </c:pt>
                  <c:pt idx="2">
                    <c:v>10 t</c:v>
                  </c:pt>
                  <c:pt idx="3">
                    <c:v>15 t</c:v>
                  </c:pt>
                  <c:pt idx="4">
                    <c:v>20 t</c:v>
                  </c:pt>
                  <c:pt idx="5">
                    <c:v>25 t</c:v>
                  </c:pt>
                </c:lvl>
              </c:multiLvlStrCache>
            </c:multiLvlStrRef>
          </c:cat>
          <c:val>
            <c:numRef>
              <c:f>Ark1!$B$27:$G$27</c:f>
              <c:numCache>
                <c:ptCount val="6"/>
                <c:pt idx="0">
                  <c:v>2940</c:v>
                </c:pt>
                <c:pt idx="1">
                  <c:v>6065</c:v>
                </c:pt>
                <c:pt idx="2">
                  <c:v>9190</c:v>
                </c:pt>
                <c:pt idx="3">
                  <c:v>12315</c:v>
                </c:pt>
                <c:pt idx="4">
                  <c:v>15440</c:v>
                </c:pt>
                <c:pt idx="5">
                  <c:v>18565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Ark1!$A$28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Ark1!$B$23:$G$24</c:f>
              <c:multiLvlStrCache>
                <c:ptCount val="6"/>
                <c:lvl>
                  <c:pt idx="0">
                    <c:v>Årlig kontingent</c:v>
                  </c:pt>
                  <c:pt idx="1">
                    <c:v>5 t</c:v>
                  </c:pt>
                  <c:pt idx="2">
                    <c:v>10 t</c:v>
                  </c:pt>
                  <c:pt idx="3">
                    <c:v>15 t</c:v>
                  </c:pt>
                  <c:pt idx="4">
                    <c:v>20 t</c:v>
                  </c:pt>
                  <c:pt idx="5">
                    <c:v>25 t</c:v>
                  </c:pt>
                </c:lvl>
              </c:multiLvlStrCache>
            </c:multiLvlStrRef>
          </c:cat>
          <c:val>
            <c:numRef>
              <c:f>Ark1!$B$28:$G$28</c:f>
              <c:numCache>
                <c:ptCount val="6"/>
              </c:numCache>
            </c:numRef>
          </c:val>
          <c:smooth val="0"/>
        </c:ser>
        <c:ser>
          <c:idx val="4"/>
          <c:order val="4"/>
          <c:tx>
            <c:strRef>
              <c:f>Ark1!$A$29</c:f>
              <c:strCache>
                <c:ptCount val="1"/>
                <c:pt idx="0">
                  <c:v>Aktiv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Ark1!$B$23:$G$24</c:f>
              <c:multiLvlStrCache>
                <c:ptCount val="6"/>
                <c:lvl>
                  <c:pt idx="0">
                    <c:v>Årlig kontingent</c:v>
                  </c:pt>
                  <c:pt idx="1">
                    <c:v>5 t</c:v>
                  </c:pt>
                  <c:pt idx="2">
                    <c:v>10 t</c:v>
                  </c:pt>
                  <c:pt idx="3">
                    <c:v>15 t</c:v>
                  </c:pt>
                  <c:pt idx="4">
                    <c:v>20 t</c:v>
                  </c:pt>
                  <c:pt idx="5">
                    <c:v>25 t</c:v>
                  </c:pt>
                </c:lvl>
              </c:multiLvlStrCache>
            </c:multiLvlStrRef>
          </c:cat>
          <c:val>
            <c:numRef>
              <c:f>Ark1!$B$29:$G$29</c:f>
              <c:numCache>
                <c:ptCount val="6"/>
                <c:pt idx="0">
                  <c:v>500</c:v>
                </c:pt>
                <c:pt idx="1">
                  <c:v>5500</c:v>
                </c:pt>
                <c:pt idx="2">
                  <c:v>10500</c:v>
                </c:pt>
                <c:pt idx="3">
                  <c:v>15500</c:v>
                </c:pt>
                <c:pt idx="4">
                  <c:v>20500</c:v>
                </c:pt>
                <c:pt idx="5">
                  <c:v>25500</c:v>
                </c:pt>
              </c:numCache>
            </c:numRef>
          </c:val>
          <c:smooth val="0"/>
        </c:ser>
        <c:axId val="66560931"/>
        <c:axId val="62177468"/>
      </c:lineChart>
      <c:catAx>
        <c:axId val="66560931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62177468"/>
        <c:crosses val="autoZero"/>
        <c:auto val="1"/>
        <c:lblOffset val="100"/>
        <c:noMultiLvlLbl val="0"/>
      </c:catAx>
      <c:valAx>
        <c:axId val="62177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60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29"/>
  <sheetViews>
    <sheetView workbookViewId="0" topLeftCell="A1">
      <selection activeCell="E22" sqref="E22"/>
    </sheetView>
  </sheetViews>
  <sheetFormatPr defaultColWidth="9.140625" defaultRowHeight="12.75"/>
  <cols>
    <col min="1" max="1" width="17.00390625" style="0" customWidth="1"/>
    <col min="2" max="2" width="13.8515625" style="0" bestFit="1" customWidth="1"/>
  </cols>
  <sheetData>
    <row r="1" spans="2:6" ht="15">
      <c r="B1" s="4" t="s">
        <v>16</v>
      </c>
      <c r="C1" s="4"/>
      <c r="D1" s="4"/>
      <c r="E1" s="4"/>
      <c r="F1" s="4"/>
    </row>
    <row r="2" ht="12.75">
      <c r="A2" t="s">
        <v>0</v>
      </c>
    </row>
    <row r="3" spans="2:4" ht="12.75">
      <c r="B3" t="s">
        <v>7</v>
      </c>
      <c r="C3" t="s">
        <v>8</v>
      </c>
      <c r="D3" t="s">
        <v>9</v>
      </c>
    </row>
    <row r="4" spans="1:4" ht="12.75">
      <c r="A4" t="s">
        <v>19</v>
      </c>
      <c r="B4">
        <v>570</v>
      </c>
      <c r="C4">
        <v>245</v>
      </c>
      <c r="D4">
        <v>500</v>
      </c>
    </row>
    <row r="5" spans="1:4" ht="12.75">
      <c r="A5" t="s">
        <v>17</v>
      </c>
      <c r="B5">
        <v>0</v>
      </c>
      <c r="C5">
        <v>60</v>
      </c>
      <c r="D5">
        <v>125</v>
      </c>
    </row>
    <row r="6" spans="1:4" ht="12.75">
      <c r="A6" t="s">
        <v>18</v>
      </c>
      <c r="B6">
        <v>0</v>
      </c>
      <c r="C6">
        <v>5</v>
      </c>
      <c r="D6">
        <v>10</v>
      </c>
    </row>
    <row r="8" spans="2:7" ht="12.75">
      <c r="B8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10" spans="1:8" ht="12.75">
      <c r="A10" t="s">
        <v>7</v>
      </c>
      <c r="B10" s="3">
        <f aca="true" t="shared" si="0" ref="B10:G10">12*$B$4</f>
        <v>6840</v>
      </c>
      <c r="C10" s="3">
        <f t="shared" si="0"/>
        <v>6840</v>
      </c>
      <c r="D10" s="3">
        <f t="shared" si="0"/>
        <v>6840</v>
      </c>
      <c r="E10" s="3">
        <f t="shared" si="0"/>
        <v>6840</v>
      </c>
      <c r="F10" s="3">
        <f t="shared" si="0"/>
        <v>6840</v>
      </c>
      <c r="G10" s="3">
        <f t="shared" si="0"/>
        <v>6840</v>
      </c>
      <c r="H10" s="1"/>
    </row>
    <row r="11" spans="2:8" ht="12.75">
      <c r="B11" s="3"/>
      <c r="C11" s="1"/>
      <c r="D11" s="1"/>
      <c r="E11" s="1"/>
      <c r="F11" s="1"/>
      <c r="G11" s="1"/>
      <c r="H11" s="1"/>
    </row>
    <row r="12" spans="1:8" ht="12.75">
      <c r="A12" t="s">
        <v>8</v>
      </c>
      <c r="B12" s="3">
        <f>12*$C$4</f>
        <v>2940</v>
      </c>
      <c r="C12" s="3">
        <f>12*$C$4+($C$5*10)+($C$6*300)</f>
        <v>5040</v>
      </c>
      <c r="D12" s="3">
        <f>12*$C$4+($C$5*20)+($C$6*600)</f>
        <v>7140</v>
      </c>
      <c r="E12" s="3">
        <f>12*$C$4+($C$5*30)+($C$6*900)</f>
        <v>9240</v>
      </c>
      <c r="F12" s="3">
        <f>12*$C$4+($C$5*40)+($C$6*1200)</f>
        <v>11340</v>
      </c>
      <c r="G12" s="3">
        <f>12*$C$4+($C$5*50)+($C$6*1500)</f>
        <v>13440</v>
      </c>
      <c r="H12" s="1"/>
    </row>
    <row r="13" spans="2:8" ht="12.75">
      <c r="B13" s="3"/>
      <c r="C13" s="3"/>
      <c r="D13" s="1"/>
      <c r="E13" s="1"/>
      <c r="F13" s="1"/>
      <c r="G13" s="1"/>
      <c r="H13" s="1"/>
    </row>
    <row r="14" spans="1:8" ht="12.75">
      <c r="A14" t="s">
        <v>9</v>
      </c>
      <c r="B14" s="3">
        <f>$D$4</f>
        <v>500</v>
      </c>
      <c r="C14" s="3">
        <f>$D$4+($D$5*10)+($D$6*300)</f>
        <v>4750</v>
      </c>
      <c r="D14" s="3">
        <f>$D$4+($D$5*20)+($D$6*600)</f>
        <v>9000</v>
      </c>
      <c r="E14" s="3">
        <f>$D$4+($D$5*30)+($D$6*900)</f>
        <v>13250</v>
      </c>
      <c r="F14" s="3">
        <f>$D$4+($D$5*40)+($D$6*1200)</f>
        <v>17500</v>
      </c>
      <c r="G14" s="3">
        <f>$D$4+($D$5*50)+($D$6*1500)</f>
        <v>21750</v>
      </c>
      <c r="H14" s="1"/>
    </row>
    <row r="17" ht="12.75">
      <c r="A17" t="s">
        <v>10</v>
      </c>
    </row>
    <row r="18" spans="2:4" ht="12.75">
      <c r="B18" t="s">
        <v>7</v>
      </c>
      <c r="C18" t="s">
        <v>8</v>
      </c>
      <c r="D18" t="s">
        <v>9</v>
      </c>
    </row>
    <row r="19" spans="1:4" ht="12.75">
      <c r="A19" t="s">
        <v>19</v>
      </c>
      <c r="B19">
        <v>570</v>
      </c>
      <c r="C19">
        <v>245</v>
      </c>
      <c r="D19">
        <v>500</v>
      </c>
    </row>
    <row r="20" spans="1:4" ht="12.75">
      <c r="A20" t="s">
        <v>17</v>
      </c>
      <c r="B20">
        <v>0</v>
      </c>
      <c r="C20">
        <v>0</v>
      </c>
      <c r="D20">
        <v>0</v>
      </c>
    </row>
    <row r="21" spans="1:4" ht="12.75">
      <c r="A21" t="s">
        <v>20</v>
      </c>
      <c r="B21">
        <v>375</v>
      </c>
      <c r="C21">
        <v>625</v>
      </c>
      <c r="D21">
        <v>1000</v>
      </c>
    </row>
    <row r="23" spans="2:7" ht="12.75">
      <c r="B23" t="s">
        <v>1</v>
      </c>
      <c r="C23" s="2" t="s">
        <v>12</v>
      </c>
      <c r="D23" s="2" t="s">
        <v>13</v>
      </c>
      <c r="E23" s="2" t="s">
        <v>14</v>
      </c>
      <c r="F23" s="2" t="s">
        <v>11</v>
      </c>
      <c r="G23" s="2" t="s">
        <v>15</v>
      </c>
    </row>
    <row r="25" spans="1:7" ht="12.75">
      <c r="A25" t="s">
        <v>7</v>
      </c>
      <c r="B25" s="1">
        <f>12*$B$19</f>
        <v>6840</v>
      </c>
      <c r="C25" s="1">
        <f>12*$B$19+($B$21*5)</f>
        <v>8715</v>
      </c>
      <c r="D25" s="1">
        <f>12*$B$19+($B$21*10)</f>
        <v>10590</v>
      </c>
      <c r="E25" s="1">
        <f>12*$B$19+($B$21*15)</f>
        <v>12465</v>
      </c>
      <c r="F25" s="1">
        <f>12*$B$19+($B$21*20)</f>
        <v>14340</v>
      </c>
      <c r="G25" s="1">
        <f>12*$B$19+($B$21*25)</f>
        <v>16215</v>
      </c>
    </row>
    <row r="26" spans="2:7" ht="12.75">
      <c r="B26" s="1"/>
      <c r="C26" s="1"/>
      <c r="D26" s="1"/>
      <c r="E26" s="1"/>
      <c r="F26" s="1"/>
      <c r="G26" s="1"/>
    </row>
    <row r="27" spans="1:7" ht="12.75">
      <c r="A27" t="s">
        <v>8</v>
      </c>
      <c r="B27" s="1">
        <f>12*$C$19</f>
        <v>2940</v>
      </c>
      <c r="C27" s="1">
        <f>12*$C$19+($C$21*5)</f>
        <v>6065</v>
      </c>
      <c r="D27" s="1">
        <f>12*$C$19+($C$21*10)</f>
        <v>9190</v>
      </c>
      <c r="E27" s="1">
        <f>12*$C$19+($C$21*15)</f>
        <v>12315</v>
      </c>
      <c r="F27" s="1">
        <f>12*$C$19+($C$21*20)</f>
        <v>15440</v>
      </c>
      <c r="G27" s="1">
        <f>12*$C$19+($C$21*25)</f>
        <v>18565</v>
      </c>
    </row>
    <row r="28" spans="2:7" ht="12.75">
      <c r="B28" s="1"/>
      <c r="C28" s="1"/>
      <c r="D28" s="1"/>
      <c r="E28" s="1"/>
      <c r="F28" s="1"/>
      <c r="G28" s="1"/>
    </row>
    <row r="29" spans="1:7" ht="12.75">
      <c r="A29" t="s">
        <v>9</v>
      </c>
      <c r="B29" s="1">
        <f>$D$19</f>
        <v>500</v>
      </c>
      <c r="C29" s="1">
        <f>$D$19+($D$21*5)</f>
        <v>5500</v>
      </c>
      <c r="D29" s="1">
        <f>$D$19+($D$21*10)</f>
        <v>10500</v>
      </c>
      <c r="E29" s="1">
        <f>$D$19+($D$21*15)</f>
        <v>15500</v>
      </c>
      <c r="F29" s="1">
        <f>$D$19+($D$21*20)</f>
        <v>20500</v>
      </c>
      <c r="G29" s="1">
        <f>$D$19+($D$21*25)</f>
        <v>25500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Sandeløv</dc:creator>
  <cp:keywords/>
  <dc:description/>
  <cp:lastModifiedBy>Frank Sandeløv</cp:lastModifiedBy>
  <cp:lastPrinted>2009-01-09T22:33:49Z</cp:lastPrinted>
  <dcterms:created xsi:type="dcterms:W3CDTF">2009-01-09T21:48:41Z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